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lamathccedu-my.sharepoint.com/personal/556931_students_klamathcc_edu/Documents/SiteAssets/Documents/HEERF Institutional reports for website/Online/"/>
    </mc:Choice>
  </mc:AlternateContent>
  <xr:revisionPtr revIDLastSave="0" documentId="8_{75ECB2D3-0AB9-4823-97A0-AAAC28E552BA}" xr6:coauthVersionLast="36" xr6:coauthVersionMax="36" xr10:uidLastSave="{00000000-0000-0000-0000-000000000000}"/>
  <bookViews>
    <workbookView xWindow="0" yWindow="0" windowWidth="21570" windowHeight="3750" xr2:uid="{2CD99AD0-2B44-43D5-829B-89B57A8A8C19}"/>
  </bookViews>
  <sheets>
    <sheet name="COVID 2019 Grants Overview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P26" i="3"/>
  <c r="M7" i="3" l="1"/>
  <c r="L7" i="3" l="1"/>
  <c r="P6" i="3"/>
  <c r="P5" i="3"/>
  <c r="O15" i="3" l="1"/>
  <c r="P14" i="3"/>
  <c r="J15" i="3" l="1"/>
  <c r="K15" i="3"/>
  <c r="L15" i="3"/>
  <c r="M15" i="3"/>
  <c r="G7" i="3" l="1"/>
  <c r="K7" i="3" l="1"/>
  <c r="J7" i="3"/>
  <c r="I15" i="3" l="1"/>
  <c r="H15" i="3" l="1"/>
  <c r="G15" i="3"/>
  <c r="I7" i="3" l="1"/>
  <c r="H7" i="3"/>
  <c r="P23" i="3" l="1"/>
  <c r="D24" i="3"/>
  <c r="C24" i="3"/>
  <c r="P24" i="3" l="1"/>
  <c r="P20" i="3"/>
  <c r="P21" i="3"/>
  <c r="P22" i="3"/>
  <c r="P12" i="3"/>
  <c r="P13" i="3"/>
  <c r="C15" i="3"/>
  <c r="D15" i="3"/>
  <c r="E15" i="3"/>
  <c r="F15" i="3"/>
  <c r="F7" i="3"/>
  <c r="E7" i="3"/>
  <c r="D7" i="3"/>
  <c r="C7" i="3"/>
  <c r="P4" i="3"/>
  <c r="P15" i="3" l="1"/>
  <c r="P7" i="3"/>
</calcChain>
</file>

<file path=xl/sharedStrings.xml><?xml version="1.0" encoding="utf-8"?>
<sst xmlns="http://schemas.openxmlformats.org/spreadsheetml/2006/main" count="21" uniqueCount="17">
  <si>
    <t>Remaining</t>
  </si>
  <si>
    <t>AWARDED</t>
  </si>
  <si>
    <t xml:space="preserve"> 2/1/21 </t>
  </si>
  <si>
    <t xml:space="preserve">DRAWN </t>
  </si>
  <si>
    <t>TOTAL ALL SOURCES AND PRIORITIES</t>
  </si>
  <si>
    <t>P425M200072</t>
  </si>
  <si>
    <t>P425F201369</t>
  </si>
  <si>
    <t>P425E200121</t>
  </si>
  <si>
    <t>1-110-55-5503</t>
  </si>
  <si>
    <t>1-050-45-4501-7703-1</t>
  </si>
  <si>
    <t>$1902 charged to Inst</t>
  </si>
  <si>
    <t>FA2021 List</t>
  </si>
  <si>
    <t>WI2022</t>
  </si>
  <si>
    <t>3/12/21 list</t>
  </si>
  <si>
    <t>HEEF Institutional</t>
  </si>
  <si>
    <t>HEERF Student</t>
  </si>
  <si>
    <t>HEERF Title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</si>
</sst>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#,##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2" xfId="0" applyBorder="1"/>
    <xf numFmtId="44" fontId="0" fillId="0" borderId="3" xfId="0" applyNumberFormat="1" applyBorder="1"/>
    <xf numFmtId="44" fontId="0" fillId="0" borderId="4" xfId="0" applyNumberFormat="1" applyBorder="1"/>
    <xf numFmtId="0" fontId="2" fillId="0" borderId="2" xfId="0" applyFont="1" applyBorder="1" applyAlignment="1">
      <alignment horizontal="center"/>
    </xf>
    <xf numFmtId="44" fontId="2" fillId="0" borderId="1" xfId="1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2" xfId="0" applyNumberFormat="1" applyBorder="1"/>
    <xf numFmtId="44" fontId="0" fillId="2" borderId="4" xfId="0" applyNumberFormat="1" applyFill="1" applyBorder="1"/>
    <xf numFmtId="0" fontId="0" fillId="0" borderId="1" xfId="0" applyBorder="1"/>
    <xf numFmtId="44" fontId="2" fillId="0" borderId="0" xfId="0" applyNumberFormat="1" applyFont="1" applyBorder="1"/>
    <xf numFmtId="44" fontId="0" fillId="2" borderId="0" xfId="0" applyNumberFormat="1" applyFill="1" applyBorder="1"/>
    <xf numFmtId="44" fontId="0" fillId="0" borderId="0" xfId="0" applyNumberFormat="1" applyFill="1" applyBorder="1"/>
    <xf numFmtId="44" fontId="0" fillId="0" borderId="4" xfId="0" applyNumberFormat="1" applyFill="1" applyBorder="1"/>
    <xf numFmtId="0" fontId="2" fillId="0" borderId="0" xfId="0" applyFont="1"/>
    <xf numFmtId="44" fontId="2" fillId="0" borderId="7" xfId="0" applyNumberFormat="1" applyFont="1" applyBorder="1"/>
    <xf numFmtId="0" fontId="0" fillId="0" borderId="7" xfId="0" applyBorder="1"/>
    <xf numFmtId="44" fontId="0" fillId="2" borderId="8" xfId="0" applyNumberFormat="1" applyFill="1" applyBorder="1"/>
    <xf numFmtId="44" fontId="0" fillId="0" borderId="0" xfId="1" applyFont="1" applyFill="1" applyBorder="1"/>
    <xf numFmtId="164" fontId="2" fillId="0" borderId="0" xfId="0" applyNumberFormat="1" applyFont="1" applyFill="1"/>
    <xf numFmtId="14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44" fontId="0" fillId="0" borderId="0" xfId="1" applyFont="1" applyFill="1"/>
    <xf numFmtId="44" fontId="0" fillId="0" borderId="0" xfId="0" applyNumberFormat="1" applyFill="1"/>
    <xf numFmtId="44" fontId="0" fillId="0" borderId="0" xfId="1" applyFont="1" applyBorder="1"/>
    <xf numFmtId="14" fontId="0" fillId="0" borderId="2" xfId="0" applyNumberFormat="1" applyFill="1" applyBorder="1"/>
    <xf numFmtId="44" fontId="1" fillId="0" borderId="1" xfId="1" applyFont="1" applyBorder="1"/>
    <xf numFmtId="44" fontId="1" fillId="0" borderId="0" xfId="1" applyFont="1" applyBorder="1"/>
    <xf numFmtId="44" fontId="0" fillId="3" borderId="0" xfId="0" applyNumberFormat="1" applyFill="1"/>
    <xf numFmtId="44" fontId="0" fillId="4" borderId="0" xfId="0" applyNumberFormat="1" applyFill="1"/>
    <xf numFmtId="44" fontId="0" fillId="4" borderId="0" xfId="1" applyFont="1" applyFill="1"/>
    <xf numFmtId="44" fontId="0" fillId="5" borderId="0" xfId="0" applyNumberFormat="1" applyFill="1"/>
    <xf numFmtId="44" fontId="0" fillId="0" borderId="1" xfId="0" applyNumberFormat="1" applyFont="1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A551-920E-4F84-B3A2-AC785CED3F85}">
  <sheetPr>
    <pageSetUpPr fitToPage="1"/>
  </sheetPr>
  <dimension ref="A1:AB26"/>
  <sheetViews>
    <sheetView tabSelected="1" workbookViewId="0">
      <selection activeCell="F8" sqref="F8"/>
    </sheetView>
  </sheetViews>
  <sheetFormatPr defaultRowHeight="15" x14ac:dyDescent="0.25"/>
  <cols>
    <col min="1" max="1" width="13.42578125" customWidth="1"/>
    <col min="2" max="2" width="10.7109375" bestFit="1" customWidth="1"/>
    <col min="3" max="3" width="14.28515625" bestFit="1" customWidth="1"/>
    <col min="4" max="6" width="13.42578125" bestFit="1" customWidth="1"/>
    <col min="7" max="7" width="12.28515625" bestFit="1" customWidth="1"/>
    <col min="8" max="9" width="13.42578125" bestFit="1" customWidth="1"/>
    <col min="10" max="15" width="13.42578125" customWidth="1"/>
    <col min="16" max="16" width="14.28515625" bestFit="1" customWidth="1"/>
    <col min="18" max="18" width="9.7109375" bestFit="1" customWidth="1"/>
    <col min="27" max="27" width="11.7109375" bestFit="1" customWidth="1"/>
    <col min="28" max="28" width="10.7109375" bestFit="1" customWidth="1"/>
  </cols>
  <sheetData>
    <row r="1" spans="1:28" x14ac:dyDescent="0.25">
      <c r="A1" s="18" t="s">
        <v>14</v>
      </c>
      <c r="C1" t="s">
        <v>6</v>
      </c>
    </row>
    <row r="2" spans="1:28" x14ac:dyDescent="0.25">
      <c r="A2" t="s">
        <v>8</v>
      </c>
      <c r="C2" s="13"/>
      <c r="E2" s="9" t="s">
        <v>3</v>
      </c>
    </row>
    <row r="3" spans="1:28" x14ac:dyDescent="0.25">
      <c r="C3" s="10" t="s">
        <v>1</v>
      </c>
      <c r="D3" s="11">
        <v>44105</v>
      </c>
      <c r="E3" s="11">
        <v>44301</v>
      </c>
      <c r="F3" s="11">
        <v>44399</v>
      </c>
      <c r="G3" s="11">
        <v>44473</v>
      </c>
      <c r="H3" s="11">
        <v>44551</v>
      </c>
      <c r="I3" s="11">
        <v>44552</v>
      </c>
      <c r="J3" s="30">
        <v>44564</v>
      </c>
      <c r="K3" s="30">
        <v>44600</v>
      </c>
      <c r="L3" s="11">
        <v>44627</v>
      </c>
      <c r="M3" s="11">
        <v>44651</v>
      </c>
      <c r="N3" s="4"/>
      <c r="O3" s="4"/>
      <c r="P3" s="4" t="s">
        <v>0</v>
      </c>
    </row>
    <row r="4" spans="1:28" x14ac:dyDescent="0.25">
      <c r="B4" s="1">
        <v>43957</v>
      </c>
      <c r="C4" s="31">
        <v>349657</v>
      </c>
      <c r="D4" s="27">
        <v>-349657</v>
      </c>
      <c r="E4" s="27"/>
      <c r="F4" s="26"/>
      <c r="G4" s="26"/>
      <c r="H4" s="26"/>
      <c r="J4" s="26"/>
      <c r="K4" s="26"/>
      <c r="P4" s="6">
        <f>SUM(C4:I4)</f>
        <v>0</v>
      </c>
      <c r="AA4" s="23"/>
      <c r="AB4" s="24"/>
    </row>
    <row r="5" spans="1:28" x14ac:dyDescent="0.25">
      <c r="B5" s="1">
        <v>44215</v>
      </c>
      <c r="C5" s="31">
        <v>1582790</v>
      </c>
      <c r="E5" s="27">
        <v>-177466.98</v>
      </c>
      <c r="F5" s="27">
        <v>-368241.34</v>
      </c>
      <c r="G5" s="27">
        <v>-37751.69</v>
      </c>
      <c r="H5" s="22">
        <v>-8000</v>
      </c>
      <c r="I5" s="22">
        <v>-50000</v>
      </c>
      <c r="J5" s="22">
        <v>-256459.53</v>
      </c>
      <c r="K5" s="22">
        <v>-515534.88</v>
      </c>
      <c r="L5" s="22">
        <v>-169335.58</v>
      </c>
      <c r="P5" s="6">
        <f>SUM(C5:L5)</f>
        <v>0</v>
      </c>
      <c r="AA5" s="25"/>
      <c r="AB5" s="26"/>
    </row>
    <row r="6" spans="1:28" x14ac:dyDescent="0.25">
      <c r="B6" s="1">
        <v>44328</v>
      </c>
      <c r="C6" s="31">
        <v>1660978</v>
      </c>
      <c r="F6" s="2"/>
      <c r="J6" s="2"/>
      <c r="K6" s="2"/>
      <c r="L6" s="2">
        <v>-281777.57</v>
      </c>
      <c r="M6" s="2">
        <v>-24975.4</v>
      </c>
      <c r="P6" s="6">
        <f>SUM(C6:O6)</f>
        <v>1354225.03</v>
      </c>
      <c r="AA6" s="25"/>
      <c r="AB6" s="26"/>
    </row>
    <row r="7" spans="1:28" x14ac:dyDescent="0.25">
      <c r="C7" s="8">
        <f>SUM(C4:C6)</f>
        <v>3593425</v>
      </c>
      <c r="D7" s="3">
        <f>SUM(D4:D6)</f>
        <v>-349657</v>
      </c>
      <c r="E7" s="3">
        <f>SUM(E4:E6)</f>
        <v>-177466.98</v>
      </c>
      <c r="F7" s="3">
        <f>SUM(F5:F6)</f>
        <v>-368241.34</v>
      </c>
      <c r="G7" s="3">
        <f>SUM(G5:G6)</f>
        <v>-37751.69</v>
      </c>
      <c r="H7" s="3">
        <f>SUM(H5:H6)</f>
        <v>-8000</v>
      </c>
      <c r="I7" s="3">
        <f>SUM(I5:I6)</f>
        <v>-50000</v>
      </c>
      <c r="J7" s="31">
        <f>SUM(J4:J6)</f>
        <v>-256459.53</v>
      </c>
      <c r="K7" s="32">
        <f>SUM(K5:K6)</f>
        <v>-515534.88</v>
      </c>
      <c r="L7" s="3">
        <f>SUM(L5:L6)</f>
        <v>-451113.15</v>
      </c>
      <c r="M7" s="2">
        <f>SUM(M6)</f>
        <v>-24975.4</v>
      </c>
      <c r="P7" s="12">
        <f>SUM(P4:P6)</f>
        <v>1354225.03</v>
      </c>
      <c r="AA7" s="25"/>
      <c r="AB7" s="26"/>
    </row>
    <row r="8" spans="1:28" x14ac:dyDescent="0.25">
      <c r="AA8" s="25"/>
      <c r="AB8" s="26"/>
    </row>
    <row r="9" spans="1:28" x14ac:dyDescent="0.25">
      <c r="AA9" s="23"/>
      <c r="AB9" s="26"/>
    </row>
    <row r="10" spans="1:28" x14ac:dyDescent="0.25">
      <c r="A10" s="18" t="s">
        <v>15</v>
      </c>
      <c r="C10" t="s">
        <v>7</v>
      </c>
    </row>
    <row r="11" spans="1:28" x14ac:dyDescent="0.25">
      <c r="A11" s="29" t="s">
        <v>9</v>
      </c>
      <c r="C11" s="10" t="s">
        <v>1</v>
      </c>
      <c r="D11" s="11">
        <v>43970</v>
      </c>
      <c r="E11" s="11">
        <v>44028</v>
      </c>
      <c r="F11" s="11">
        <v>44267</v>
      </c>
      <c r="G11" s="11">
        <v>44547</v>
      </c>
      <c r="H11" s="11">
        <v>44558</v>
      </c>
      <c r="I11" s="11">
        <v>44559</v>
      </c>
      <c r="J11" s="11">
        <v>44615</v>
      </c>
      <c r="K11" s="11">
        <v>44617</v>
      </c>
      <c r="L11" s="11">
        <v>44617</v>
      </c>
      <c r="M11" s="11">
        <v>44617</v>
      </c>
      <c r="N11" s="11">
        <v>44617</v>
      </c>
      <c r="O11" s="11">
        <v>44620</v>
      </c>
      <c r="P11" s="4" t="s">
        <v>0</v>
      </c>
    </row>
    <row r="12" spans="1:28" x14ac:dyDescent="0.25">
      <c r="B12" s="1">
        <v>43941</v>
      </c>
      <c r="C12" s="31">
        <v>349657</v>
      </c>
      <c r="D12" s="27">
        <v>-295700</v>
      </c>
      <c r="E12" s="27">
        <v>-53957</v>
      </c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17">
        <f>SUM(C12:I12)</f>
        <v>0</v>
      </c>
    </row>
    <row r="13" spans="1:28" x14ac:dyDescent="0.25">
      <c r="B13" s="1">
        <v>44215</v>
      </c>
      <c r="C13" s="31">
        <v>349657</v>
      </c>
      <c r="D13" s="26"/>
      <c r="E13" s="26"/>
      <c r="F13" s="27">
        <v>-349657</v>
      </c>
      <c r="G13" s="27"/>
      <c r="H13" s="27"/>
      <c r="I13" s="27"/>
      <c r="J13" s="27"/>
      <c r="K13" s="27"/>
      <c r="L13" s="27"/>
      <c r="M13" s="27"/>
      <c r="N13" s="27"/>
      <c r="O13" s="27"/>
      <c r="P13" s="17">
        <f>SUM(C13:I13)</f>
        <v>0</v>
      </c>
    </row>
    <row r="14" spans="1:28" x14ac:dyDescent="0.25">
      <c r="B14" s="1">
        <v>44328</v>
      </c>
      <c r="C14" s="31">
        <v>1781114</v>
      </c>
      <c r="D14" s="26"/>
      <c r="E14" s="26"/>
      <c r="F14" s="26"/>
      <c r="G14" s="27">
        <v>-8000</v>
      </c>
      <c r="H14" s="27">
        <v>-250000</v>
      </c>
      <c r="I14" s="27">
        <v>-496415</v>
      </c>
      <c r="J14" s="27">
        <v>-103001</v>
      </c>
      <c r="K14" s="27">
        <v>-649241</v>
      </c>
      <c r="L14" s="27">
        <v>-75360</v>
      </c>
      <c r="M14" s="27">
        <v>-23886</v>
      </c>
      <c r="N14" s="27">
        <v>-155200</v>
      </c>
      <c r="O14" s="27">
        <v>-20011</v>
      </c>
      <c r="P14" s="17">
        <f>SUM(C14:O14)</f>
        <v>0</v>
      </c>
      <c r="Q14" t="s">
        <v>10</v>
      </c>
    </row>
    <row r="15" spans="1:28" x14ac:dyDescent="0.25">
      <c r="C15" s="8">
        <f>SUM(C12:C14)</f>
        <v>2480428</v>
      </c>
      <c r="D15" s="28">
        <f>SUM(D12:D14)</f>
        <v>-295700</v>
      </c>
      <c r="E15" s="28">
        <f>SUM(E12:E14)</f>
        <v>-53957</v>
      </c>
      <c r="F15" s="36">
        <f>SUM(F13:F14)</f>
        <v>-349657</v>
      </c>
      <c r="G15" s="33">
        <f t="shared" ref="G15:M15" si="0">SUM(G14)</f>
        <v>-8000</v>
      </c>
      <c r="H15" s="33">
        <f t="shared" si="0"/>
        <v>-250000</v>
      </c>
      <c r="I15" s="33">
        <f t="shared" si="0"/>
        <v>-496415</v>
      </c>
      <c r="J15" s="34">
        <f t="shared" si="0"/>
        <v>-103001</v>
      </c>
      <c r="K15" s="34">
        <f t="shared" si="0"/>
        <v>-649241</v>
      </c>
      <c r="L15" s="34">
        <f t="shared" si="0"/>
        <v>-75360</v>
      </c>
      <c r="M15" s="34">
        <f t="shared" si="0"/>
        <v>-23886</v>
      </c>
      <c r="N15" s="35">
        <v>-155200</v>
      </c>
      <c r="O15" s="35">
        <f>SUM(O14)</f>
        <v>-20011</v>
      </c>
      <c r="P15" s="12">
        <f>SUM(P12:P14)</f>
        <v>0</v>
      </c>
    </row>
    <row r="16" spans="1:28" x14ac:dyDescent="0.25">
      <c r="F16" t="s">
        <v>13</v>
      </c>
      <c r="H16" t="s">
        <v>11</v>
      </c>
      <c r="K16" t="s">
        <v>12</v>
      </c>
    </row>
    <row r="18" spans="1:16" x14ac:dyDescent="0.25">
      <c r="A18" s="18" t="s">
        <v>16</v>
      </c>
      <c r="C18" t="s">
        <v>5</v>
      </c>
    </row>
    <row r="19" spans="1:16" x14ac:dyDescent="0.25">
      <c r="B19" s="4"/>
      <c r="C19" s="7" t="s">
        <v>1</v>
      </c>
      <c r="D19" s="4" t="s">
        <v>2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0</v>
      </c>
    </row>
    <row r="20" spans="1:16" x14ac:dyDescent="0.25">
      <c r="B20" s="1">
        <v>43978</v>
      </c>
      <c r="C20" s="31">
        <v>34441</v>
      </c>
      <c r="D20" s="2">
        <v>-17420.2</v>
      </c>
      <c r="P20" s="5">
        <f>SUM(C20:I20)</f>
        <v>17020.8</v>
      </c>
    </row>
    <row r="21" spans="1:16" x14ac:dyDescent="0.25">
      <c r="B21" s="1">
        <v>44130</v>
      </c>
      <c r="C21" s="31">
        <v>405</v>
      </c>
      <c r="P21" s="6">
        <f>SUM(C21:I21)</f>
        <v>405</v>
      </c>
    </row>
    <row r="22" spans="1:16" x14ac:dyDescent="0.25">
      <c r="B22" s="1">
        <v>44260</v>
      </c>
      <c r="C22" s="31">
        <v>79516</v>
      </c>
      <c r="P22" s="6">
        <f>SUM(C22:I22)</f>
        <v>79516</v>
      </c>
    </row>
    <row r="23" spans="1:16" x14ac:dyDescent="0.25">
      <c r="B23" s="1">
        <v>44411</v>
      </c>
      <c r="C23" s="37">
        <v>148433</v>
      </c>
      <c r="D23" s="3"/>
      <c r="P23" s="17">
        <f>SUM(C23:I23)</f>
        <v>148433</v>
      </c>
    </row>
    <row r="24" spans="1:16" x14ac:dyDescent="0.25">
      <c r="C24" s="14">
        <f>SUM(C20:C23)</f>
        <v>262795</v>
      </c>
      <c r="D24" s="3">
        <f>SUM(D20:D23)</f>
        <v>-17420.2</v>
      </c>
      <c r="P24" s="15">
        <f>SUM(C24:I24)</f>
        <v>245374.8</v>
      </c>
    </row>
    <row r="25" spans="1:16" ht="15.75" thickBot="1" x14ac:dyDescent="0.3">
      <c r="C25" s="14"/>
      <c r="D25" s="3"/>
      <c r="P25" s="16"/>
    </row>
    <row r="26" spans="1:16" ht="30" customHeight="1" thickBot="1" x14ac:dyDescent="0.3">
      <c r="A26" s="38" t="s">
        <v>4</v>
      </c>
      <c r="B26" s="39"/>
      <c r="C26" s="19">
        <f>SUM(C7,C15,C24)</f>
        <v>6336648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>
        <f>SUM(P7,P15,P24)</f>
        <v>1599599.83</v>
      </c>
    </row>
  </sheetData>
  <mergeCells count="1">
    <mergeCell ref="A26:B26"/>
  </mergeCells>
  <pageMargins left="0.7" right="0.7" top="0.75" bottom="0.75" header="0.3" footer="0.3"/>
  <pageSetup paperSize="243" scale="53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B2F4093BEA6B42B8CA6B1B832AFAAE" ma:contentTypeVersion="14" ma:contentTypeDescription="Create a new document." ma:contentTypeScope="" ma:versionID="6c68ac1c4c0c13f438a46658d8939c2f">
  <xsd:schema xmlns:xsd="http://www.w3.org/2001/XMLSchema" xmlns:xs="http://www.w3.org/2001/XMLSchema" xmlns:p="http://schemas.microsoft.com/office/2006/metadata/properties" xmlns:ns3="06ba0662-9029-4073-9b62-fa02f2a96758" xmlns:ns4="b998e714-98be-4fcd-9be7-f1260242c4d8" targetNamespace="http://schemas.microsoft.com/office/2006/metadata/properties" ma:root="true" ma:fieldsID="d610190f769622bce6f8e8281d518c17" ns3:_="" ns4:_="">
    <xsd:import namespace="06ba0662-9029-4073-9b62-fa02f2a96758"/>
    <xsd:import namespace="b998e714-98be-4fcd-9be7-f1260242c4d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a0662-9029-4073-9b62-fa02f2a967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8e714-98be-4fcd-9be7-f1260242c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8E83B1-3E2E-4ADE-8B95-6295B6A07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a0662-9029-4073-9b62-fa02f2a96758"/>
    <ds:schemaRef ds:uri="b998e714-98be-4fcd-9be7-f1260242c4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47B270-2E70-43CC-8E4D-CC093E95F1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3A80A3-E080-45F8-8FA1-DD2255EE6CD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6ba0662-9029-4073-9b62-fa02f2a96758"/>
    <ds:schemaRef ds:uri="http://purl.org/dc/elements/1.1/"/>
    <ds:schemaRef ds:uri="http://schemas.microsoft.com/office/2006/metadata/properties"/>
    <ds:schemaRef ds:uri="http://schemas.microsoft.com/office/infopath/2007/PartnerControls"/>
    <ds:schemaRef ds:uri="b998e714-98be-4fcd-9be7-f1260242c4d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 2019 Grants Overview</vt:lpstr>
    </vt:vector>
  </TitlesOfParts>
  <Company>Klamath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Haskins</dc:creator>
  <cp:lastModifiedBy>Megan R. Baker</cp:lastModifiedBy>
  <cp:lastPrinted>2022-06-23T23:29:05Z</cp:lastPrinted>
  <dcterms:created xsi:type="dcterms:W3CDTF">2021-07-27T23:45:23Z</dcterms:created>
  <dcterms:modified xsi:type="dcterms:W3CDTF">2022-06-24T15:27:32Z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0x01010038B2F4093BEA6B42B8CA6B1B832AFAAE</vt:lpwstr>
  </property>
</Properties>
</file>